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70" i="1" l="1"/>
  <c r="M68" i="1"/>
  <c r="M67" i="1"/>
  <c r="M66" i="1"/>
  <c r="K59" i="1"/>
  <c r="E28" i="1"/>
  <c r="E74" i="1" s="1"/>
  <c r="Q47" i="1"/>
</calcChain>
</file>

<file path=xl/sharedStrings.xml><?xml version="1.0" encoding="utf-8"?>
<sst xmlns="http://schemas.openxmlformats.org/spreadsheetml/2006/main" count="287" uniqueCount="240">
  <si>
    <t>Apostle's Blessing</t>
  </si>
  <si>
    <t>Forced Worship</t>
  </si>
  <si>
    <t>Lost Leonin</t>
  </si>
  <si>
    <t>Loxodon Covert</t>
  </si>
  <si>
    <t>Porcelain Legionnaire</t>
  </si>
  <si>
    <t>Remember the Fallen</t>
  </si>
  <si>
    <t>Sensor Splicer</t>
  </si>
  <si>
    <t>Shriek Raptor</t>
  </si>
  <si>
    <t>War Report</t>
  </si>
  <si>
    <t>Blighted Agent</t>
  </si>
  <si>
    <t>Chained Throatseeker</t>
  </si>
  <si>
    <t>Defensive Stance</t>
  </si>
  <si>
    <t>Impaler Shrike</t>
  </si>
  <si>
    <t>Numbing Dose</t>
  </si>
  <si>
    <t>Psychic Barrier</t>
  </si>
  <si>
    <t>Spined Thopter</t>
  </si>
  <si>
    <t>Spire Monitor</t>
  </si>
  <si>
    <t>Blind Zealot</t>
  </si>
  <si>
    <t>Dementia Bat</t>
  </si>
  <si>
    <t>Evil Presence</t>
  </si>
  <si>
    <t>Grim Affliction</t>
  </si>
  <si>
    <t>Mortis Dogs</t>
  </si>
  <si>
    <t>Parasitic Implant</t>
  </si>
  <si>
    <t>Pith Driller</t>
  </si>
  <si>
    <t>Toxic Nim</t>
  </si>
  <si>
    <t>Artillerize</t>
  </si>
  <si>
    <t>Flameborn Viron</t>
  </si>
  <si>
    <t>Furnace Scamp</t>
  </si>
  <si>
    <t>Ogre Menial</t>
  </si>
  <si>
    <t>Razor Swine</t>
  </si>
  <si>
    <t>Ruthless Invasion</t>
  </si>
  <si>
    <t>Scrapyard Salvo</t>
  </si>
  <si>
    <t>Slash Panther</t>
  </si>
  <si>
    <t>Victorious Desctruction</t>
  </si>
  <si>
    <t>Volt Charge</t>
  </si>
  <si>
    <t>Death-Hood Cobra</t>
  </si>
  <si>
    <t>Glissa's Scorn</t>
  </si>
  <si>
    <t>Leeching Bite</t>
  </si>
  <si>
    <t>Maul Splicer</t>
  </si>
  <si>
    <t>Mutagenic Growth</t>
  </si>
  <si>
    <t>Rotted Hystrix</t>
  </si>
  <si>
    <t>Thundering Tanadon</t>
  </si>
  <si>
    <t>Viridian Betrayers</t>
  </si>
  <si>
    <t>Viridian Harvest</t>
  </si>
  <si>
    <t>Blinding Souleater</t>
  </si>
  <si>
    <t>Gremlin Mine</t>
  </si>
  <si>
    <t>Hovermyr</t>
  </si>
  <si>
    <t>Immolating Souleater</t>
  </si>
  <si>
    <t>Insatiable Souleater</t>
  </si>
  <si>
    <t>Mycosynth Wellspring</t>
  </si>
  <si>
    <t>Pestilent Souleater</t>
  </si>
  <si>
    <t>Phyrexian Hulk</t>
  </si>
  <si>
    <t>Pristine Talisman</t>
  </si>
  <si>
    <t>Trespassing Souleater</t>
  </si>
  <si>
    <t>Tokens</t>
  </si>
  <si>
    <t>Poison Counter</t>
  </si>
  <si>
    <t>Not enough to kill someone</t>
  </si>
  <si>
    <t>Germ</t>
  </si>
  <si>
    <t>Insect</t>
  </si>
  <si>
    <t>Golem</t>
  </si>
  <si>
    <t>Myr</t>
  </si>
  <si>
    <t>Goblin</t>
  </si>
  <si>
    <t>Suture Priest</t>
  </si>
  <si>
    <t>Gitaxian Probe</t>
  </si>
  <si>
    <t>Vapor Snag</t>
  </si>
  <si>
    <t>Geth's Verdict</t>
  </si>
  <si>
    <t>Vault Skirge</t>
  </si>
  <si>
    <t>Glistener Elf</t>
  </si>
  <si>
    <t>Cathedral Membrane</t>
  </si>
  <si>
    <t>Due Respect</t>
  </si>
  <si>
    <t>Exclusion Ritual</t>
  </si>
  <si>
    <t>Inquisitor Exarch</t>
  </si>
  <si>
    <t>Marrow Shards</t>
  </si>
  <si>
    <t>Master Splicer</t>
  </si>
  <si>
    <t>Shattered Angel</t>
  </si>
  <si>
    <t>Dispatch</t>
  </si>
  <si>
    <t>Argent Mutation</t>
  </si>
  <si>
    <t>Arm with Aether</t>
  </si>
  <si>
    <t>Mindculling</t>
  </si>
  <si>
    <t>Deceiver Exarch</t>
  </si>
  <si>
    <t>Mental Misstep</t>
  </si>
  <si>
    <t>Tezzeret's Gambit</t>
  </si>
  <si>
    <t>Viral Drake</t>
  </si>
  <si>
    <t>Wing Splicer</t>
  </si>
  <si>
    <t>Caress of Phyrexia</t>
  </si>
  <si>
    <t>Despise</t>
  </si>
  <si>
    <t>Dismember</t>
  </si>
  <si>
    <t>Enslave</t>
  </si>
  <si>
    <t>Entomber Exarch</t>
  </si>
  <si>
    <t>Ichor Explosion</t>
  </si>
  <si>
    <t>Whispering Specter</t>
  </si>
  <si>
    <t>Act of Aggression</t>
  </si>
  <si>
    <t>Fallen Ferromancer</t>
  </si>
  <si>
    <t>Geosurge</t>
  </si>
  <si>
    <t>Gut Shot</t>
  </si>
  <si>
    <t>Priest of Urabrask</t>
  </si>
  <si>
    <t>Rage Extractor</t>
  </si>
  <si>
    <t>Tormentor Exarch</t>
  </si>
  <si>
    <t>Whipflare</t>
  </si>
  <si>
    <t>Beast Within</t>
  </si>
  <si>
    <t>Brutalizer Exarch</t>
  </si>
  <si>
    <t>Corrosive Gale</t>
  </si>
  <si>
    <t>Greenhilt Trainee</t>
  </si>
  <si>
    <t>Spinebiter</t>
  </si>
  <si>
    <t>Triumph of the Hordes</t>
  </si>
  <si>
    <t>Noxious Revival</t>
  </si>
  <si>
    <t>Vital Splicer</t>
  </si>
  <si>
    <t>Alloy Myr</t>
  </si>
  <si>
    <t>Conversion Chamber</t>
  </si>
  <si>
    <t>Darksteel Relic</t>
  </si>
  <si>
    <t>Value</t>
  </si>
  <si>
    <t>Comment</t>
  </si>
  <si>
    <t>#</t>
  </si>
  <si>
    <t>Name</t>
  </si>
  <si>
    <t>People collect all weird things</t>
  </si>
  <si>
    <t>Poop</t>
  </si>
  <si>
    <t>It's a Myr</t>
  </si>
  <si>
    <t>Used as an easy finisher in swarm EDH sometimes.</t>
  </si>
  <si>
    <t>Sees play in Living End and EDH</t>
  </si>
  <si>
    <t>Sees play in Affinity</t>
  </si>
  <si>
    <t>Infect Specter</t>
  </si>
  <si>
    <t>Fringe EDH</t>
  </si>
  <si>
    <t>Staple</t>
  </si>
  <si>
    <t xml:space="preserve">Poop. Would always use Duress or Thoughtseize. </t>
  </si>
  <si>
    <t>Casual</t>
  </si>
  <si>
    <t>Casual ritual-into-dragon style card.</t>
  </si>
  <si>
    <t>Vintage? And Peasant all-star</t>
  </si>
  <si>
    <t>Sees play in Splinter Twin</t>
  </si>
  <si>
    <t>Actually see Legacy play</t>
  </si>
  <si>
    <t>Isolation cell</t>
  </si>
  <si>
    <t>Kiln Walker</t>
  </si>
  <si>
    <t>Sickleslicer</t>
  </si>
  <si>
    <t>Shrine of Boundless Growth</t>
  </si>
  <si>
    <t>Shrine of Burning Rage</t>
  </si>
  <si>
    <t>Cube / Modern Burn</t>
  </si>
  <si>
    <t>Shrine of Limitless Power</t>
  </si>
  <si>
    <t>Shrine of Loyal Legions</t>
  </si>
  <si>
    <t>Super casual! MYR!</t>
  </si>
  <si>
    <t>Shrine of Piercing Visions</t>
  </si>
  <si>
    <t>Pewp</t>
  </si>
  <si>
    <t>Surge Node</t>
  </si>
  <si>
    <t>pewp</t>
  </si>
  <si>
    <t>Phyrexia's Core</t>
  </si>
  <si>
    <t>This thing sees play in EDH. Sometimes.</t>
  </si>
  <si>
    <t>Mindcrank</t>
  </si>
  <si>
    <t>This thing, man. This thing.</t>
  </si>
  <si>
    <t>Batterskull fodder</t>
  </si>
  <si>
    <t>Myr?</t>
  </si>
  <si>
    <t>EDH/Cube</t>
  </si>
  <si>
    <t>Casual!</t>
  </si>
  <si>
    <t>C-c-c-combo-eater</t>
  </si>
  <si>
    <t>MYR</t>
  </si>
  <si>
    <t>Infect / random good card</t>
  </si>
  <si>
    <t>Infect!</t>
  </si>
  <si>
    <t>You can convince someone to play this</t>
  </si>
  <si>
    <t>Prolifi-bolt</t>
  </si>
  <si>
    <t>The ultimate Jace-Killer. Sell it as that.</t>
  </si>
  <si>
    <t>This thing sees play!</t>
  </si>
  <si>
    <t>Actually still sees play.</t>
  </si>
  <si>
    <t>Casual &lt;3</t>
  </si>
  <si>
    <t>Infect player</t>
  </si>
  <si>
    <t xml:space="preserve">Casual soulsisters. </t>
  </si>
  <si>
    <t>Sometimes sees play.</t>
  </si>
  <si>
    <t>Uncommons</t>
  </si>
  <si>
    <t>Commens / Tokens</t>
  </si>
  <si>
    <t>Elesh Norn, Grand Cenobite</t>
  </si>
  <si>
    <t>Mythic / Rare / Foil</t>
  </si>
  <si>
    <t>Elesh Vee. Cube, EDH, Gifts Ungiven</t>
  </si>
  <si>
    <t>Jin-Gitaxias, Core Augur</t>
  </si>
  <si>
    <t>About as wrecking as an attacking Eldrazi. Lord o' Probes</t>
  </si>
  <si>
    <t>Urabrask the Hidden</t>
  </si>
  <si>
    <t xml:space="preserve">EDH. </t>
  </si>
  <si>
    <t>Vorinclex, Voice of Hunger</t>
  </si>
  <si>
    <t xml:space="preserve">EDH. This man brings the hate to the table but is so popular. </t>
  </si>
  <si>
    <t>Sword of War and Peace</t>
  </si>
  <si>
    <t>It's a sword. It has a home.</t>
  </si>
  <si>
    <t>Blade Splicer</t>
  </si>
  <si>
    <t>Chancellor of the Annex</t>
  </si>
  <si>
    <t>Some people speak very highly of this card. I am happy to trade it away to them.</t>
  </si>
  <si>
    <t>PEWP</t>
  </si>
  <si>
    <t>Phyrexian Unlife.</t>
  </si>
  <si>
    <t>Cute Melira combo. PEWP</t>
  </si>
  <si>
    <t>Puresteel Paladin</t>
  </si>
  <si>
    <t xml:space="preserve">This speaks to me. Enchantresses are cool, Equimentmen are cooler. </t>
  </si>
  <si>
    <t>Chancellor of the Spires</t>
  </si>
  <si>
    <t>Phyreian Metamorph</t>
  </si>
  <si>
    <t>Personally consider this a cube and EDH all-star. I dig it, surely others will too.</t>
  </si>
  <si>
    <t>Psychic Surgery</t>
  </si>
  <si>
    <t>This once wrecked me when I played Momir Vig. PEWP</t>
  </si>
  <si>
    <t>Life's Finale</t>
  </si>
  <si>
    <t>Someone can jam this in their EDH deck.</t>
  </si>
  <si>
    <t>Preator's Grasp</t>
  </si>
  <si>
    <t>See statement above. Legitimately stealing cards seems to fulfill a particular need in players.</t>
  </si>
  <si>
    <t>Bludgeon Brawl</t>
  </si>
  <si>
    <t>Gideon Jura + Jace, the Mind Sculptor + Bludgeon Brawl = Swinging for 10 with a JACE TO YOUR FACE. Also known as PEWP</t>
  </si>
  <si>
    <t>Chancellor of the Forge</t>
  </si>
  <si>
    <t>Did these things REALLY have to take a rare slot in a small set? 0.1 / 10. PEWP</t>
  </si>
  <si>
    <t>Moltensteel Dragon</t>
  </si>
  <si>
    <t>Scion of the Ur-Dragon + Moltensteel Dragon = One-shot for only 2 mana and 34 life!</t>
  </si>
  <si>
    <t>Birthing Pod</t>
  </si>
  <si>
    <t>I have nothing but &lt;3 for this card. It can go only one way and that is ^ !</t>
  </si>
  <si>
    <t>Chancellor f the Tangle</t>
  </si>
  <si>
    <t>Creature - Beast Pewp</t>
  </si>
  <si>
    <t>Fresh Meat</t>
  </si>
  <si>
    <t>You might be able to trade this away to a casual or EDH player. You will have to try hard.</t>
  </si>
  <si>
    <t>Melira, Sylvok Outcast</t>
  </si>
  <si>
    <t>This card seems important to me.</t>
  </si>
  <si>
    <t>Phyrexian Swarmlord</t>
  </si>
  <si>
    <t>This card certainly won't be the heart of the swarm in any of my decks that I am going to play the coming nine days.</t>
  </si>
  <si>
    <t>Jor Kadeen, the Prevailer</t>
  </si>
  <si>
    <t>This one will trade away. It's a dude wtith his hair on fire that plays into the cutesie EDH strategies.</t>
  </si>
  <si>
    <t>Caged Sun</t>
  </si>
  <si>
    <t>Criminally undervalued but you won't have these in your binders for too long.</t>
  </si>
  <si>
    <t>Hex Parasite</t>
  </si>
  <si>
    <t>Slash Panther beat you to it.</t>
  </si>
  <si>
    <t>Myr Superior</t>
  </si>
  <si>
    <t>It's not just a Myr. It's an Ubermyr.</t>
  </si>
  <si>
    <t>Omen Machine</t>
  </si>
  <si>
    <t xml:space="preserve">This thing is a bad omen for your wallet. </t>
  </si>
  <si>
    <t>Spellskite</t>
  </si>
  <si>
    <t>Spellskite has had a lot of talk recently. You can likely trade it down for a bunch of additional value.</t>
  </si>
  <si>
    <t>Torpor Orb</t>
  </si>
  <si>
    <t>The orb that didn't get as much love as it deserves.</t>
  </si>
  <si>
    <t>Unwinding Clock</t>
  </si>
  <si>
    <t>One thing about one card you didn't know: This thing is a buck fifty on TCGplayer.</t>
  </si>
  <si>
    <t>FOILS</t>
  </si>
  <si>
    <t>A shiny Elesh Vee. This slot could've been a shiny Chancellor of the PEWP.</t>
  </si>
  <si>
    <t>Aurion Survivors</t>
  </si>
  <si>
    <t>I am afraid they will survive the one year journey in my binder.</t>
  </si>
  <si>
    <t>A foil collectible do-nothing. Very niche, but probably rewarding.</t>
  </si>
  <si>
    <t>Maybe I can peel off the foil layer and trade that away?</t>
  </si>
  <si>
    <t>Insatiable Souleaster</t>
  </si>
  <si>
    <t>Price</t>
  </si>
  <si>
    <t>Casual all-star. I geth even I like it.</t>
  </si>
  <si>
    <t>The most expensive token in the set</t>
  </si>
  <si>
    <t>Total value:</t>
  </si>
  <si>
    <t>Actual value</t>
  </si>
  <si>
    <t>Box value</t>
  </si>
  <si>
    <t>Profit</t>
  </si>
  <si>
    <t>5% commission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</si>
</sst>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4"/>
  <sheetViews>
    <sheetView tabSelected="1" topLeftCell="C54" zoomScale="85" zoomScaleNormal="85" workbookViewId="0">
      <selection activeCell="N63" sqref="N63"/>
    </sheetView>
  </sheetViews>
  <sheetFormatPr defaultRowHeight="14.4" x14ac:dyDescent="0.3"/>
  <cols>
    <col min="2" max="2" width="19" bestFit="1" customWidth="1"/>
    <col min="6" max="6" width="33" bestFit="1" customWidth="1"/>
    <col min="8" max="8" width="19.44140625" bestFit="1" customWidth="1"/>
    <col min="12" max="12" width="42.77734375" bestFit="1" customWidth="1"/>
    <col min="13" max="13" width="12.44140625" customWidth="1"/>
    <col min="14" max="14" width="23.6640625" bestFit="1" customWidth="1"/>
  </cols>
  <sheetData>
    <row r="2" spans="1:26" x14ac:dyDescent="0.3">
      <c r="B2" t="s">
        <v>164</v>
      </c>
      <c r="H2" t="s">
        <v>163</v>
      </c>
      <c r="N2" t="s">
        <v>166</v>
      </c>
    </row>
    <row r="4" spans="1:26" ht="15" thickBot="1" x14ac:dyDescent="0.35">
      <c r="A4" s="1"/>
      <c r="B4" s="1" t="s">
        <v>113</v>
      </c>
      <c r="C4" s="1" t="s">
        <v>112</v>
      </c>
      <c r="D4" s="1" t="s">
        <v>232</v>
      </c>
      <c r="E4" s="1" t="s">
        <v>110</v>
      </c>
      <c r="F4" s="1" t="s">
        <v>111</v>
      </c>
      <c r="G4" s="1"/>
      <c r="H4" s="1" t="s">
        <v>113</v>
      </c>
      <c r="I4" s="1" t="s">
        <v>112</v>
      </c>
      <c r="J4" s="2" t="s">
        <v>232</v>
      </c>
      <c r="K4" s="1" t="s">
        <v>110</v>
      </c>
      <c r="L4" s="1" t="s">
        <v>111</v>
      </c>
      <c r="M4" s="1"/>
      <c r="N4" s="1" t="s">
        <v>113</v>
      </c>
      <c r="O4" s="1" t="s">
        <v>112</v>
      </c>
      <c r="P4" s="1" t="s">
        <v>232</v>
      </c>
      <c r="Q4" s="1" t="s">
        <v>110</v>
      </c>
      <c r="R4" s="1" t="s">
        <v>111</v>
      </c>
      <c r="S4" s="1"/>
      <c r="T4" s="1"/>
      <c r="U4" s="1"/>
      <c r="V4" s="1"/>
      <c r="W4" s="1"/>
      <c r="X4" s="1"/>
      <c r="Y4" s="1"/>
      <c r="Z4" s="1"/>
    </row>
    <row r="5" spans="1:26" x14ac:dyDescent="0.3">
      <c r="B5" t="s">
        <v>0</v>
      </c>
      <c r="C5">
        <v>5</v>
      </c>
      <c r="F5" t="s">
        <v>162</v>
      </c>
      <c r="H5" t="s">
        <v>68</v>
      </c>
      <c r="I5">
        <v>1</v>
      </c>
      <c r="L5" t="s">
        <v>115</v>
      </c>
      <c r="N5" t="s">
        <v>165</v>
      </c>
      <c r="O5">
        <v>1</v>
      </c>
      <c r="P5">
        <v>13</v>
      </c>
      <c r="Q5">
        <v>13</v>
      </c>
      <c r="R5" t="s">
        <v>167</v>
      </c>
    </row>
    <row r="6" spans="1:26" x14ac:dyDescent="0.3">
      <c r="B6" t="s">
        <v>1</v>
      </c>
      <c r="C6">
        <v>6</v>
      </c>
      <c r="H6" t="s">
        <v>75</v>
      </c>
      <c r="I6">
        <v>1</v>
      </c>
      <c r="J6">
        <v>1</v>
      </c>
      <c r="K6">
        <v>1</v>
      </c>
      <c r="L6" t="s">
        <v>124</v>
      </c>
      <c r="N6" t="s">
        <v>168</v>
      </c>
      <c r="O6">
        <v>2</v>
      </c>
      <c r="P6">
        <v>3.5</v>
      </c>
      <c r="Q6">
        <v>7</v>
      </c>
      <c r="R6" t="s">
        <v>169</v>
      </c>
    </row>
    <row r="7" spans="1:26" x14ac:dyDescent="0.3">
      <c r="B7" t="s">
        <v>2</v>
      </c>
      <c r="C7">
        <v>5</v>
      </c>
      <c r="H7" t="s">
        <v>69</v>
      </c>
      <c r="I7">
        <v>4</v>
      </c>
      <c r="L7" t="s">
        <v>115</v>
      </c>
      <c r="N7" t="s">
        <v>170</v>
      </c>
      <c r="O7">
        <v>1</v>
      </c>
      <c r="P7">
        <v>2.5</v>
      </c>
      <c r="Q7">
        <v>2.5</v>
      </c>
      <c r="R7" t="s">
        <v>171</v>
      </c>
    </row>
    <row r="8" spans="1:26" x14ac:dyDescent="0.3">
      <c r="B8" t="s">
        <v>3</v>
      </c>
      <c r="C8">
        <v>5</v>
      </c>
      <c r="H8" t="s">
        <v>70</v>
      </c>
      <c r="I8">
        <v>2</v>
      </c>
      <c r="L8" t="s">
        <v>121</v>
      </c>
      <c r="N8" t="s">
        <v>172</v>
      </c>
      <c r="O8">
        <v>1</v>
      </c>
      <c r="P8">
        <v>4.5</v>
      </c>
      <c r="Q8">
        <v>4.5</v>
      </c>
      <c r="R8" t="s">
        <v>173</v>
      </c>
    </row>
    <row r="9" spans="1:26" x14ac:dyDescent="0.3">
      <c r="B9" t="s">
        <v>4</v>
      </c>
      <c r="C9">
        <v>7</v>
      </c>
      <c r="H9" t="s">
        <v>71</v>
      </c>
      <c r="I9">
        <v>2</v>
      </c>
      <c r="L9" t="s">
        <v>115</v>
      </c>
      <c r="N9" t="s">
        <v>174</v>
      </c>
      <c r="O9">
        <v>1</v>
      </c>
      <c r="P9">
        <v>11</v>
      </c>
      <c r="Q9">
        <v>11</v>
      </c>
      <c r="R9" t="s">
        <v>175</v>
      </c>
    </row>
    <row r="10" spans="1:26" x14ac:dyDescent="0.3">
      <c r="B10" t="s">
        <v>5</v>
      </c>
      <c r="C10">
        <v>5</v>
      </c>
      <c r="H10" t="s">
        <v>72</v>
      </c>
      <c r="I10">
        <v>1</v>
      </c>
      <c r="L10" t="s">
        <v>115</v>
      </c>
    </row>
    <row r="11" spans="1:26" x14ac:dyDescent="0.3">
      <c r="B11" t="s">
        <v>6</v>
      </c>
      <c r="C11">
        <v>6</v>
      </c>
      <c r="H11" t="s">
        <v>73</v>
      </c>
      <c r="I11">
        <v>3</v>
      </c>
      <c r="L11" t="s">
        <v>115</v>
      </c>
      <c r="N11" t="s">
        <v>176</v>
      </c>
      <c r="O11">
        <v>1</v>
      </c>
      <c r="P11">
        <v>0.75</v>
      </c>
      <c r="Q11">
        <v>0.75</v>
      </c>
      <c r="R11" t="s">
        <v>178</v>
      </c>
    </row>
    <row r="12" spans="1:26" x14ac:dyDescent="0.3">
      <c r="B12" t="s">
        <v>7</v>
      </c>
      <c r="C12">
        <v>6</v>
      </c>
      <c r="H12" t="s">
        <v>74</v>
      </c>
      <c r="I12">
        <v>1</v>
      </c>
      <c r="L12" t="s">
        <v>121</v>
      </c>
      <c r="N12" t="s">
        <v>177</v>
      </c>
      <c r="O12">
        <v>1</v>
      </c>
      <c r="P12">
        <v>0.15</v>
      </c>
      <c r="Q12">
        <v>0.15</v>
      </c>
      <c r="R12" t="s">
        <v>179</v>
      </c>
    </row>
    <row r="13" spans="1:26" x14ac:dyDescent="0.3">
      <c r="B13" t="s">
        <v>62</v>
      </c>
      <c r="C13">
        <v>6</v>
      </c>
      <c r="F13" t="s">
        <v>161</v>
      </c>
      <c r="H13" t="s">
        <v>76</v>
      </c>
      <c r="I13">
        <v>2</v>
      </c>
      <c r="L13" t="s">
        <v>115</v>
      </c>
      <c r="N13" t="s">
        <v>180</v>
      </c>
      <c r="O13">
        <v>1</v>
      </c>
      <c r="P13">
        <v>0.15</v>
      </c>
      <c r="Q13">
        <v>0.15</v>
      </c>
      <c r="R13" t="s">
        <v>181</v>
      </c>
    </row>
    <row r="14" spans="1:26" x14ac:dyDescent="0.3">
      <c r="B14" t="s">
        <v>8</v>
      </c>
      <c r="C14">
        <v>4</v>
      </c>
      <c r="H14" t="s">
        <v>77</v>
      </c>
      <c r="I14">
        <v>2</v>
      </c>
      <c r="L14" t="s">
        <v>115</v>
      </c>
      <c r="N14" t="s">
        <v>182</v>
      </c>
      <c r="O14">
        <v>2</v>
      </c>
      <c r="P14">
        <v>1</v>
      </c>
      <c r="Q14">
        <v>2</v>
      </c>
      <c r="R14" t="s">
        <v>183</v>
      </c>
    </row>
    <row r="15" spans="1:26" x14ac:dyDescent="0.3">
      <c r="B15" t="s">
        <v>9</v>
      </c>
      <c r="C15">
        <v>6</v>
      </c>
      <c r="F15" t="s">
        <v>160</v>
      </c>
      <c r="H15" t="s">
        <v>79</v>
      </c>
      <c r="I15">
        <v>4</v>
      </c>
      <c r="J15">
        <v>0.3</v>
      </c>
      <c r="K15">
        <v>1.2</v>
      </c>
      <c r="L15" t="s">
        <v>127</v>
      </c>
      <c r="N15" t="s">
        <v>184</v>
      </c>
      <c r="O15">
        <v>1</v>
      </c>
      <c r="P15">
        <v>0.1</v>
      </c>
      <c r="Q15">
        <v>0.1</v>
      </c>
      <c r="R15" t="s">
        <v>179</v>
      </c>
    </row>
    <row r="16" spans="1:26" x14ac:dyDescent="0.3">
      <c r="B16" t="s">
        <v>10</v>
      </c>
      <c r="C16">
        <v>6</v>
      </c>
      <c r="H16" t="s">
        <v>80</v>
      </c>
      <c r="I16">
        <v>3</v>
      </c>
      <c r="J16">
        <v>0.5</v>
      </c>
      <c r="K16">
        <v>1.5</v>
      </c>
      <c r="L16" t="s">
        <v>126</v>
      </c>
      <c r="N16" t="s">
        <v>185</v>
      </c>
      <c r="O16">
        <v>1</v>
      </c>
      <c r="P16">
        <v>2.5</v>
      </c>
      <c r="Q16">
        <v>2.5</v>
      </c>
      <c r="R16" t="s">
        <v>186</v>
      </c>
    </row>
    <row r="17" spans="2:18" x14ac:dyDescent="0.3">
      <c r="B17" t="s">
        <v>11</v>
      </c>
      <c r="C17">
        <v>6</v>
      </c>
      <c r="H17" t="s">
        <v>78</v>
      </c>
      <c r="I17">
        <v>1</v>
      </c>
      <c r="L17" t="s">
        <v>115</v>
      </c>
      <c r="N17" t="s">
        <v>187</v>
      </c>
      <c r="O17">
        <v>1</v>
      </c>
      <c r="P17">
        <v>0.05</v>
      </c>
      <c r="Q17">
        <v>0.05</v>
      </c>
      <c r="R17" t="s">
        <v>188</v>
      </c>
    </row>
    <row r="18" spans="2:18" x14ac:dyDescent="0.3">
      <c r="B18" t="s">
        <v>63</v>
      </c>
      <c r="C18">
        <v>8</v>
      </c>
      <c r="D18">
        <v>1</v>
      </c>
      <c r="E18">
        <v>8</v>
      </c>
      <c r="F18" t="s">
        <v>122</v>
      </c>
      <c r="H18" t="s">
        <v>81</v>
      </c>
      <c r="I18">
        <v>1</v>
      </c>
      <c r="L18" t="s">
        <v>124</v>
      </c>
      <c r="N18" t="s">
        <v>189</v>
      </c>
      <c r="O18">
        <v>1</v>
      </c>
      <c r="P18">
        <v>0.25</v>
      </c>
      <c r="Q18">
        <v>0.25</v>
      </c>
      <c r="R18" t="s">
        <v>190</v>
      </c>
    </row>
    <row r="19" spans="2:18" x14ac:dyDescent="0.3">
      <c r="B19" t="s">
        <v>12</v>
      </c>
      <c r="C19">
        <v>7</v>
      </c>
      <c r="H19" t="s">
        <v>82</v>
      </c>
      <c r="I19">
        <v>2</v>
      </c>
      <c r="L19" t="s">
        <v>115</v>
      </c>
      <c r="N19" t="s">
        <v>191</v>
      </c>
      <c r="O19">
        <v>1</v>
      </c>
      <c r="P19">
        <v>0.2</v>
      </c>
      <c r="Q19">
        <v>0.2</v>
      </c>
      <c r="R19" t="s">
        <v>192</v>
      </c>
    </row>
    <row r="20" spans="2:18" x14ac:dyDescent="0.3">
      <c r="B20" t="s">
        <v>13</v>
      </c>
      <c r="C20">
        <v>7</v>
      </c>
      <c r="H20" t="s">
        <v>83</v>
      </c>
      <c r="I20">
        <v>1</v>
      </c>
      <c r="L20" t="s">
        <v>115</v>
      </c>
      <c r="N20" t="s">
        <v>193</v>
      </c>
      <c r="O20">
        <v>2</v>
      </c>
      <c r="P20">
        <v>0.5</v>
      </c>
      <c r="Q20">
        <v>0.1</v>
      </c>
      <c r="R20" t="s">
        <v>194</v>
      </c>
    </row>
    <row r="21" spans="2:18" x14ac:dyDescent="0.3">
      <c r="B21" t="s">
        <v>14</v>
      </c>
      <c r="C21">
        <v>4</v>
      </c>
      <c r="F21" t="s">
        <v>159</v>
      </c>
      <c r="H21" t="s">
        <v>84</v>
      </c>
      <c r="I21">
        <v>3</v>
      </c>
      <c r="L21" t="s">
        <v>115</v>
      </c>
      <c r="N21" t="s">
        <v>195</v>
      </c>
      <c r="O21">
        <v>1</v>
      </c>
      <c r="P21">
        <v>0.1</v>
      </c>
      <c r="Q21">
        <v>0.1</v>
      </c>
      <c r="R21" t="s">
        <v>196</v>
      </c>
    </row>
    <row r="22" spans="2:18" x14ac:dyDescent="0.3">
      <c r="B22" t="s">
        <v>15</v>
      </c>
      <c r="C22">
        <v>5</v>
      </c>
      <c r="H22" t="s">
        <v>85</v>
      </c>
      <c r="I22">
        <v>3</v>
      </c>
      <c r="L22" t="s">
        <v>123</v>
      </c>
      <c r="N22" t="s">
        <v>197</v>
      </c>
      <c r="O22">
        <v>1</v>
      </c>
      <c r="P22">
        <v>0.1</v>
      </c>
      <c r="Q22">
        <v>0.1</v>
      </c>
      <c r="R22" t="s">
        <v>198</v>
      </c>
    </row>
    <row r="23" spans="2:18" x14ac:dyDescent="0.3">
      <c r="B23" t="s">
        <v>16</v>
      </c>
      <c r="C23">
        <v>6</v>
      </c>
      <c r="H23" t="s">
        <v>86</v>
      </c>
      <c r="I23">
        <v>1</v>
      </c>
      <c r="L23" t="s">
        <v>122</v>
      </c>
      <c r="N23" t="s">
        <v>199</v>
      </c>
      <c r="O23">
        <v>1</v>
      </c>
      <c r="P23">
        <v>5</v>
      </c>
      <c r="Q23">
        <v>5</v>
      </c>
      <c r="R23" t="s">
        <v>200</v>
      </c>
    </row>
    <row r="24" spans="2:18" x14ac:dyDescent="0.3">
      <c r="B24" t="s">
        <v>64</v>
      </c>
      <c r="C24">
        <v>6</v>
      </c>
      <c r="D24">
        <v>0.5</v>
      </c>
      <c r="E24">
        <v>3</v>
      </c>
      <c r="F24" t="s">
        <v>158</v>
      </c>
      <c r="H24" t="s">
        <v>87</v>
      </c>
      <c r="I24">
        <v>3</v>
      </c>
      <c r="L24" t="s">
        <v>121</v>
      </c>
      <c r="N24" t="s">
        <v>201</v>
      </c>
      <c r="O24">
        <v>1</v>
      </c>
      <c r="P24">
        <v>0.15</v>
      </c>
      <c r="Q24">
        <v>0.15</v>
      </c>
      <c r="R24" t="s">
        <v>202</v>
      </c>
    </row>
    <row r="25" spans="2:18" x14ac:dyDescent="0.3">
      <c r="B25" t="s">
        <v>17</v>
      </c>
      <c r="C25">
        <v>8</v>
      </c>
      <c r="H25" t="s">
        <v>88</v>
      </c>
      <c r="I25">
        <v>2</v>
      </c>
      <c r="L25" t="s">
        <v>115</v>
      </c>
      <c r="N25" t="s">
        <v>203</v>
      </c>
      <c r="O25">
        <v>2</v>
      </c>
      <c r="P25">
        <v>0.15</v>
      </c>
      <c r="Q25">
        <v>0.3</v>
      </c>
      <c r="R25" t="s">
        <v>204</v>
      </c>
    </row>
    <row r="26" spans="2:18" x14ac:dyDescent="0.3">
      <c r="B26" t="s">
        <v>18</v>
      </c>
      <c r="C26">
        <v>8</v>
      </c>
      <c r="H26" t="s">
        <v>89</v>
      </c>
      <c r="I26">
        <v>1</v>
      </c>
      <c r="L26" t="s">
        <v>115</v>
      </c>
      <c r="N26" t="s">
        <v>205</v>
      </c>
      <c r="O26">
        <v>1</v>
      </c>
      <c r="P26">
        <v>1.5</v>
      </c>
      <c r="Q26">
        <v>1.5</v>
      </c>
      <c r="R26" t="s">
        <v>206</v>
      </c>
    </row>
    <row r="27" spans="2:18" x14ac:dyDescent="0.3">
      <c r="B27" t="s">
        <v>19</v>
      </c>
      <c r="C27">
        <v>5</v>
      </c>
      <c r="H27" t="s">
        <v>90</v>
      </c>
      <c r="I27">
        <v>1</v>
      </c>
      <c r="L27" t="s">
        <v>120</v>
      </c>
      <c r="N27" t="s">
        <v>207</v>
      </c>
      <c r="O27">
        <v>1</v>
      </c>
      <c r="P27">
        <v>0.15</v>
      </c>
      <c r="Q27">
        <v>0.15</v>
      </c>
      <c r="R27" t="s">
        <v>208</v>
      </c>
    </row>
    <row r="28" spans="2:18" x14ac:dyDescent="0.3">
      <c r="B28" t="s">
        <v>65</v>
      </c>
      <c r="C28">
        <v>7</v>
      </c>
      <c r="D28">
        <v>0.35</v>
      </c>
      <c r="E28">
        <f>7*D28</f>
        <v>2.4499999999999997</v>
      </c>
      <c r="F28" t="s">
        <v>233</v>
      </c>
      <c r="H28" t="s">
        <v>91</v>
      </c>
      <c r="I28">
        <v>1</v>
      </c>
      <c r="L28" t="s">
        <v>115</v>
      </c>
      <c r="N28" t="s">
        <v>209</v>
      </c>
      <c r="O28">
        <v>1</v>
      </c>
      <c r="P28">
        <v>0.15</v>
      </c>
      <c r="Q28">
        <v>0.15</v>
      </c>
      <c r="R28" t="s">
        <v>210</v>
      </c>
    </row>
    <row r="29" spans="2:18" x14ac:dyDescent="0.3">
      <c r="B29" t="s">
        <v>20</v>
      </c>
      <c r="C29">
        <v>6</v>
      </c>
      <c r="H29" t="s">
        <v>92</v>
      </c>
      <c r="I29">
        <v>4</v>
      </c>
      <c r="L29" t="s">
        <v>115</v>
      </c>
      <c r="N29" t="s">
        <v>211</v>
      </c>
      <c r="O29">
        <v>2</v>
      </c>
      <c r="P29">
        <v>1.25</v>
      </c>
      <c r="Q29">
        <v>2.5</v>
      </c>
      <c r="R29" t="s">
        <v>212</v>
      </c>
    </row>
    <row r="30" spans="2:18" x14ac:dyDescent="0.3">
      <c r="B30" t="s">
        <v>21</v>
      </c>
      <c r="C30">
        <v>6</v>
      </c>
      <c r="H30" t="s">
        <v>93</v>
      </c>
      <c r="I30">
        <v>2</v>
      </c>
      <c r="L30" t="s">
        <v>125</v>
      </c>
      <c r="N30" t="s">
        <v>213</v>
      </c>
      <c r="O30">
        <v>1</v>
      </c>
      <c r="P30">
        <v>0.35</v>
      </c>
      <c r="Q30">
        <v>0.35</v>
      </c>
      <c r="R30" t="s">
        <v>214</v>
      </c>
    </row>
    <row r="31" spans="2:18" x14ac:dyDescent="0.3">
      <c r="B31" t="s">
        <v>22</v>
      </c>
      <c r="C31">
        <v>5</v>
      </c>
      <c r="H31" t="s">
        <v>94</v>
      </c>
      <c r="I31">
        <v>1</v>
      </c>
      <c r="J31">
        <v>0.2</v>
      </c>
      <c r="K31">
        <v>0.2</v>
      </c>
      <c r="L31" t="s">
        <v>128</v>
      </c>
      <c r="N31" t="s">
        <v>215</v>
      </c>
      <c r="O31">
        <v>1</v>
      </c>
      <c r="P31">
        <v>0.75</v>
      </c>
      <c r="Q31">
        <v>0.75</v>
      </c>
      <c r="R31" t="s">
        <v>216</v>
      </c>
    </row>
    <row r="32" spans="2:18" x14ac:dyDescent="0.3">
      <c r="B32" t="s">
        <v>23</v>
      </c>
      <c r="C32">
        <v>6</v>
      </c>
      <c r="H32" t="s">
        <v>95</v>
      </c>
      <c r="I32">
        <v>2</v>
      </c>
      <c r="L32" t="s">
        <v>125</v>
      </c>
      <c r="N32" t="s">
        <v>217</v>
      </c>
      <c r="O32">
        <v>1</v>
      </c>
      <c r="P32">
        <v>0.1</v>
      </c>
      <c r="Q32">
        <v>0.1</v>
      </c>
      <c r="R32" t="s">
        <v>218</v>
      </c>
    </row>
    <row r="33" spans="2:18" x14ac:dyDescent="0.3">
      <c r="B33" t="s">
        <v>24</v>
      </c>
      <c r="C33">
        <v>5</v>
      </c>
      <c r="H33" t="s">
        <v>96</v>
      </c>
      <c r="I33">
        <v>2</v>
      </c>
      <c r="L33" t="s">
        <v>115</v>
      </c>
      <c r="N33" t="s">
        <v>219</v>
      </c>
      <c r="O33">
        <v>1</v>
      </c>
      <c r="P33">
        <v>9.5</v>
      </c>
      <c r="Q33">
        <v>9.5</v>
      </c>
      <c r="R33" t="s">
        <v>220</v>
      </c>
    </row>
    <row r="34" spans="2:18" x14ac:dyDescent="0.3">
      <c r="B34" t="s">
        <v>66</v>
      </c>
      <c r="C34">
        <v>8</v>
      </c>
      <c r="D34">
        <v>0.2</v>
      </c>
      <c r="E34">
        <v>1.6</v>
      </c>
      <c r="F34" t="s">
        <v>157</v>
      </c>
      <c r="H34" t="s">
        <v>97</v>
      </c>
      <c r="I34">
        <v>1</v>
      </c>
      <c r="L34" t="s">
        <v>115</v>
      </c>
      <c r="N34" t="s">
        <v>221</v>
      </c>
      <c r="O34">
        <v>1</v>
      </c>
      <c r="P34">
        <v>1</v>
      </c>
      <c r="Q34">
        <v>1</v>
      </c>
      <c r="R34" t="s">
        <v>222</v>
      </c>
    </row>
    <row r="35" spans="2:18" x14ac:dyDescent="0.3">
      <c r="B35" t="s">
        <v>25</v>
      </c>
      <c r="C35">
        <v>5</v>
      </c>
      <c r="H35" t="s">
        <v>98</v>
      </c>
      <c r="I35">
        <v>3</v>
      </c>
      <c r="J35">
        <v>0.2</v>
      </c>
      <c r="K35">
        <v>0.6</v>
      </c>
      <c r="L35" t="s">
        <v>119</v>
      </c>
      <c r="N35" t="s">
        <v>223</v>
      </c>
      <c r="O35">
        <v>1</v>
      </c>
      <c r="P35">
        <v>0.35</v>
      </c>
      <c r="Q35">
        <v>0.35</v>
      </c>
      <c r="R35" t="s">
        <v>224</v>
      </c>
    </row>
    <row r="36" spans="2:18" x14ac:dyDescent="0.3">
      <c r="B36" t="s">
        <v>26</v>
      </c>
      <c r="C36">
        <v>6</v>
      </c>
      <c r="H36" t="s">
        <v>99</v>
      </c>
      <c r="I36">
        <v>2</v>
      </c>
      <c r="J36">
        <v>1</v>
      </c>
      <c r="K36">
        <v>2</v>
      </c>
      <c r="L36" t="s">
        <v>118</v>
      </c>
    </row>
    <row r="37" spans="2:18" x14ac:dyDescent="0.3">
      <c r="B37" t="s">
        <v>27</v>
      </c>
      <c r="C37">
        <v>5</v>
      </c>
      <c r="H37" t="s">
        <v>100</v>
      </c>
      <c r="I37">
        <v>1</v>
      </c>
      <c r="L37" t="s">
        <v>115</v>
      </c>
      <c r="N37" t="s">
        <v>225</v>
      </c>
    </row>
    <row r="38" spans="2:18" x14ac:dyDescent="0.3">
      <c r="B38" t="s">
        <v>28</v>
      </c>
      <c r="C38">
        <v>6</v>
      </c>
      <c r="H38" t="s">
        <v>101</v>
      </c>
      <c r="I38">
        <v>4</v>
      </c>
      <c r="L38" t="s">
        <v>115</v>
      </c>
    </row>
    <row r="39" spans="2:18" x14ac:dyDescent="0.3">
      <c r="B39" t="s">
        <v>29</v>
      </c>
      <c r="C39">
        <v>6</v>
      </c>
      <c r="H39" t="s">
        <v>102</v>
      </c>
      <c r="I39">
        <v>1</v>
      </c>
      <c r="L39" t="s">
        <v>115</v>
      </c>
      <c r="N39" t="s">
        <v>165</v>
      </c>
      <c r="O39">
        <v>1</v>
      </c>
      <c r="P39">
        <v>27.5</v>
      </c>
      <c r="Q39">
        <v>27.5</v>
      </c>
      <c r="R39" t="s">
        <v>226</v>
      </c>
    </row>
    <row r="40" spans="2:18" x14ac:dyDescent="0.3">
      <c r="B40" t="s">
        <v>30</v>
      </c>
      <c r="C40">
        <v>8</v>
      </c>
      <c r="H40" t="s">
        <v>105</v>
      </c>
      <c r="I40">
        <v>2</v>
      </c>
      <c r="J40">
        <v>0.5</v>
      </c>
      <c r="K40">
        <v>1</v>
      </c>
      <c r="N40" t="s">
        <v>227</v>
      </c>
      <c r="O40">
        <v>1</v>
      </c>
      <c r="P40">
        <v>0.1</v>
      </c>
      <c r="Q40">
        <v>0.1</v>
      </c>
      <c r="R40" t="s">
        <v>228</v>
      </c>
    </row>
    <row r="41" spans="2:18" x14ac:dyDescent="0.3">
      <c r="B41" t="s">
        <v>31</v>
      </c>
      <c r="C41">
        <v>4</v>
      </c>
      <c r="H41" t="s">
        <v>103</v>
      </c>
      <c r="I41">
        <v>3</v>
      </c>
      <c r="L41" t="s">
        <v>115</v>
      </c>
      <c r="N41" t="s">
        <v>109</v>
      </c>
      <c r="O41">
        <v>1</v>
      </c>
      <c r="P41">
        <v>0.15</v>
      </c>
      <c r="Q41">
        <v>0.15</v>
      </c>
      <c r="R41" t="s">
        <v>229</v>
      </c>
    </row>
    <row r="42" spans="2:18" x14ac:dyDescent="0.3">
      <c r="B42" t="s">
        <v>32</v>
      </c>
      <c r="C42">
        <v>7</v>
      </c>
      <c r="F42" t="s">
        <v>156</v>
      </c>
      <c r="H42" t="s">
        <v>104</v>
      </c>
      <c r="I42">
        <v>1</v>
      </c>
      <c r="L42" t="s">
        <v>117</v>
      </c>
      <c r="N42" t="s">
        <v>11</v>
      </c>
      <c r="O42">
        <v>1</v>
      </c>
      <c r="P42">
        <v>0.04</v>
      </c>
      <c r="Q42">
        <v>0.04</v>
      </c>
      <c r="R42" t="s">
        <v>230</v>
      </c>
    </row>
    <row r="43" spans="2:18" x14ac:dyDescent="0.3">
      <c r="B43" t="s">
        <v>33</v>
      </c>
      <c r="C43">
        <v>6</v>
      </c>
      <c r="H43" t="s">
        <v>106</v>
      </c>
      <c r="I43">
        <v>3</v>
      </c>
      <c r="L43" t="s">
        <v>115</v>
      </c>
      <c r="N43" t="s">
        <v>37</v>
      </c>
      <c r="O43">
        <v>1</v>
      </c>
      <c r="P43">
        <v>0.03</v>
      </c>
      <c r="Q43">
        <v>0.03</v>
      </c>
    </row>
    <row r="44" spans="2:18" x14ac:dyDescent="0.3">
      <c r="B44" t="s">
        <v>34</v>
      </c>
      <c r="C44">
        <v>4</v>
      </c>
      <c r="F44" t="s">
        <v>155</v>
      </c>
      <c r="H44" t="s">
        <v>107</v>
      </c>
      <c r="I44">
        <v>1</v>
      </c>
      <c r="L44" t="s">
        <v>116</v>
      </c>
      <c r="N44" t="s">
        <v>231</v>
      </c>
      <c r="O44">
        <v>1</v>
      </c>
      <c r="P44">
        <v>0.05</v>
      </c>
      <c r="Q44">
        <v>0.05</v>
      </c>
    </row>
    <row r="45" spans="2:18" x14ac:dyDescent="0.3">
      <c r="B45" t="s">
        <v>35</v>
      </c>
      <c r="C45">
        <v>6</v>
      </c>
      <c r="H45" t="s">
        <v>108</v>
      </c>
      <c r="I45">
        <v>2</v>
      </c>
      <c r="L45" t="s">
        <v>115</v>
      </c>
    </row>
    <row r="46" spans="2:18" x14ac:dyDescent="0.3">
      <c r="B46" t="s">
        <v>36</v>
      </c>
      <c r="C46">
        <v>5</v>
      </c>
      <c r="F46" t="s">
        <v>154</v>
      </c>
      <c r="H46" t="s">
        <v>109</v>
      </c>
      <c r="I46">
        <v>3</v>
      </c>
      <c r="L46" t="s">
        <v>114</v>
      </c>
    </row>
    <row r="47" spans="2:18" x14ac:dyDescent="0.3">
      <c r="B47" t="s">
        <v>67</v>
      </c>
      <c r="C47">
        <v>8</v>
      </c>
      <c r="D47">
        <v>0.1</v>
      </c>
      <c r="E47">
        <v>0.8</v>
      </c>
      <c r="F47" t="s">
        <v>153</v>
      </c>
      <c r="H47" t="s">
        <v>129</v>
      </c>
      <c r="I47">
        <v>2</v>
      </c>
      <c r="L47" t="s">
        <v>115</v>
      </c>
      <c r="Q47">
        <f>SUM(Q5:Q44)</f>
        <v>94.12</v>
      </c>
    </row>
    <row r="48" spans="2:18" x14ac:dyDescent="0.3">
      <c r="B48" t="s">
        <v>37</v>
      </c>
      <c r="C48">
        <v>6</v>
      </c>
      <c r="H48" t="s">
        <v>130</v>
      </c>
      <c r="I48">
        <v>2</v>
      </c>
      <c r="L48" t="s">
        <v>115</v>
      </c>
    </row>
    <row r="49" spans="2:12" x14ac:dyDescent="0.3">
      <c r="B49" t="s">
        <v>38</v>
      </c>
      <c r="C49">
        <v>6</v>
      </c>
      <c r="H49" t="s">
        <v>144</v>
      </c>
      <c r="I49">
        <v>2</v>
      </c>
      <c r="J49">
        <v>0.5</v>
      </c>
      <c r="K49">
        <v>1</v>
      </c>
      <c r="L49" t="s">
        <v>145</v>
      </c>
    </row>
    <row r="50" spans="2:12" x14ac:dyDescent="0.3">
      <c r="B50" t="s">
        <v>39</v>
      </c>
      <c r="C50">
        <v>6</v>
      </c>
      <c r="D50">
        <v>0.2</v>
      </c>
      <c r="E50">
        <v>1.2</v>
      </c>
      <c r="F50" t="s">
        <v>152</v>
      </c>
      <c r="H50" t="s">
        <v>131</v>
      </c>
      <c r="I50">
        <v>3</v>
      </c>
      <c r="L50" t="s">
        <v>115</v>
      </c>
    </row>
    <row r="51" spans="2:12" x14ac:dyDescent="0.3">
      <c r="B51" t="s">
        <v>40</v>
      </c>
      <c r="C51">
        <v>6</v>
      </c>
      <c r="H51" t="s">
        <v>132</v>
      </c>
      <c r="I51">
        <v>2</v>
      </c>
      <c r="L51" t="s">
        <v>115</v>
      </c>
    </row>
    <row r="52" spans="2:12" x14ac:dyDescent="0.3">
      <c r="B52" t="s">
        <v>41</v>
      </c>
      <c r="C52">
        <v>6</v>
      </c>
      <c r="H52" t="s">
        <v>133</v>
      </c>
      <c r="I52">
        <v>2</v>
      </c>
      <c r="J52">
        <v>0.2</v>
      </c>
      <c r="K52">
        <v>0.4</v>
      </c>
      <c r="L52" t="s">
        <v>134</v>
      </c>
    </row>
    <row r="53" spans="2:12" x14ac:dyDescent="0.3">
      <c r="B53" t="s">
        <v>42</v>
      </c>
      <c r="C53">
        <v>6</v>
      </c>
      <c r="H53" t="s">
        <v>135</v>
      </c>
      <c r="I53">
        <v>3</v>
      </c>
      <c r="L53" t="s">
        <v>115</v>
      </c>
    </row>
    <row r="54" spans="2:12" x14ac:dyDescent="0.3">
      <c r="B54" t="s">
        <v>43</v>
      </c>
      <c r="C54">
        <v>4</v>
      </c>
      <c r="H54" t="s">
        <v>136</v>
      </c>
      <c r="I54">
        <v>2</v>
      </c>
      <c r="L54" t="s">
        <v>137</v>
      </c>
    </row>
    <row r="55" spans="2:12" x14ac:dyDescent="0.3">
      <c r="B55" t="s">
        <v>44</v>
      </c>
      <c r="C55">
        <v>8</v>
      </c>
      <c r="H55" t="s">
        <v>138</v>
      </c>
      <c r="I55">
        <v>2</v>
      </c>
      <c r="L55" t="s">
        <v>139</v>
      </c>
    </row>
    <row r="56" spans="2:12" x14ac:dyDescent="0.3">
      <c r="B56" t="s">
        <v>45</v>
      </c>
      <c r="C56">
        <v>6</v>
      </c>
      <c r="H56" t="s">
        <v>140</v>
      </c>
      <c r="I56">
        <v>2</v>
      </c>
      <c r="L56" t="s">
        <v>141</v>
      </c>
    </row>
    <row r="57" spans="2:12" x14ac:dyDescent="0.3">
      <c r="B57" t="s">
        <v>46</v>
      </c>
      <c r="C57">
        <v>6</v>
      </c>
      <c r="F57" t="s">
        <v>151</v>
      </c>
      <c r="H57" t="s">
        <v>142</v>
      </c>
      <c r="I57">
        <v>2</v>
      </c>
      <c r="L57" t="s">
        <v>143</v>
      </c>
    </row>
    <row r="58" spans="2:12" x14ac:dyDescent="0.3">
      <c r="B58" t="s">
        <v>47</v>
      </c>
      <c r="C58">
        <v>6</v>
      </c>
      <c r="F58" t="s">
        <v>150</v>
      </c>
    </row>
    <row r="59" spans="2:12" x14ac:dyDescent="0.3">
      <c r="B59" t="s">
        <v>48</v>
      </c>
      <c r="C59">
        <v>4</v>
      </c>
      <c r="K59">
        <f>SUM(K5:K57)</f>
        <v>8.9</v>
      </c>
    </row>
    <row r="60" spans="2:12" x14ac:dyDescent="0.3">
      <c r="B60" t="s">
        <v>49</v>
      </c>
      <c r="C60">
        <v>6</v>
      </c>
      <c r="F60" t="s">
        <v>149</v>
      </c>
    </row>
    <row r="61" spans="2:12" x14ac:dyDescent="0.3">
      <c r="B61" t="s">
        <v>50</v>
      </c>
      <c r="C61">
        <v>6</v>
      </c>
    </row>
    <row r="62" spans="2:12" x14ac:dyDescent="0.3">
      <c r="B62" t="s">
        <v>51</v>
      </c>
      <c r="C62">
        <v>6</v>
      </c>
    </row>
    <row r="63" spans="2:12" x14ac:dyDescent="0.3">
      <c r="B63" t="s">
        <v>52</v>
      </c>
      <c r="C63">
        <v>6</v>
      </c>
      <c r="F63" t="s">
        <v>148</v>
      </c>
    </row>
    <row r="64" spans="2:12" x14ac:dyDescent="0.3">
      <c r="B64" t="s">
        <v>53</v>
      </c>
      <c r="C64">
        <v>4</v>
      </c>
    </row>
    <row r="66" spans="2:13" x14ac:dyDescent="0.3">
      <c r="B66" t="s">
        <v>54</v>
      </c>
      <c r="L66" s="3" t="s">
        <v>235</v>
      </c>
      <c r="M66" s="4">
        <f>SUM(E74,K59,Q47)</f>
        <v>120.82000000000001</v>
      </c>
    </row>
    <row r="67" spans="2:13" x14ac:dyDescent="0.3">
      <c r="B67" t="s">
        <v>55</v>
      </c>
      <c r="C67">
        <v>7</v>
      </c>
      <c r="F67" t="s">
        <v>56</v>
      </c>
      <c r="L67" s="5" t="s">
        <v>239</v>
      </c>
      <c r="M67" s="6">
        <f>M66/100*5</f>
        <v>6.0410000000000004</v>
      </c>
    </row>
    <row r="68" spans="2:13" x14ac:dyDescent="0.3">
      <c r="B68" t="s">
        <v>61</v>
      </c>
      <c r="C68">
        <v>1</v>
      </c>
      <c r="D68">
        <v>0.75</v>
      </c>
      <c r="E68">
        <v>0.75</v>
      </c>
      <c r="F68" t="s">
        <v>234</v>
      </c>
      <c r="L68" s="5" t="s">
        <v>236</v>
      </c>
      <c r="M68" s="6">
        <f>M66-M67</f>
        <v>114.77900000000001</v>
      </c>
    </row>
    <row r="69" spans="2:13" x14ac:dyDescent="0.3">
      <c r="B69" t="s">
        <v>57</v>
      </c>
      <c r="C69">
        <v>3</v>
      </c>
      <c r="F69" t="s">
        <v>146</v>
      </c>
      <c r="L69" s="5" t="s">
        <v>237</v>
      </c>
      <c r="M69" s="6">
        <v>145</v>
      </c>
    </row>
    <row r="70" spans="2:13" x14ac:dyDescent="0.3">
      <c r="B70" t="s">
        <v>58</v>
      </c>
      <c r="C70">
        <v>1</v>
      </c>
      <c r="L70" s="7" t="s">
        <v>238</v>
      </c>
      <c r="M70" s="8">
        <f>M68-M69</f>
        <v>-30.220999999999989</v>
      </c>
    </row>
    <row r="71" spans="2:13" x14ac:dyDescent="0.3">
      <c r="B71" t="s">
        <v>59</v>
      </c>
      <c r="C71">
        <v>9</v>
      </c>
    </row>
    <row r="72" spans="2:13" x14ac:dyDescent="0.3">
      <c r="B72" t="s">
        <v>60</v>
      </c>
      <c r="C72">
        <v>3</v>
      </c>
      <c r="F72" t="s">
        <v>147</v>
      </c>
    </row>
    <row r="74" spans="2:13" x14ac:dyDescent="0.3">
      <c r="E74">
        <f>SUM(E5:E72)</f>
        <v>17.8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2013-12-19T13:01:11Z</dcterms:modified>
</cp:coreProperties>
</file>